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mc:AlternateContent xmlns:mc="http://schemas.openxmlformats.org/markup-compatibility/2006">
    <mc:Choice Requires="x15">
      <x15ac:absPath xmlns:x15ac="http://schemas.microsoft.com/office/spreadsheetml/2010/11/ac" url="C:\Users\CLanders\Downloads\Korean\"/>
    </mc:Choice>
  </mc:AlternateContent>
  <xr:revisionPtr revIDLastSave="0" documentId="8_{ADD25551-AD28-4951-BCBA-80DC6AF4F01D}" xr6:coauthVersionLast="36" xr6:coauthVersionMax="36" xr10:uidLastSave="{00000000-0000-0000-0000-000000000000}"/>
  <bookViews>
    <workbookView xWindow="0" yWindow="0" windowWidth="28800" windowHeight="12225" tabRatio="683" activeTab="2" xr2:uid="{00000000-000D-0000-FFFF-FFFF00000000}"/>
  </bookViews>
  <sheets>
    <sheet name="Calculation Info" sheetId="2" r:id="rId1"/>
    <sheet name="Calculation Worksheet" sheetId="3" r:id="rId2"/>
    <sheet name="Income Change Letter" sheetId="4" r:id="rId3"/>
    <sheet name="Recertification Letter" sheetId="5" state="hidden" r:id="rId4"/>
  </sheets>
  <calcPr calcId="191029"/>
</workbook>
</file>

<file path=xl/calcChain.xml><?xml version="1.0" encoding="utf-8"?>
<calcChain xmlns="http://schemas.openxmlformats.org/spreadsheetml/2006/main">
  <c r="I6" i="4" l="1"/>
  <c r="B13" i="5" l="1"/>
  <c r="I6" i="5"/>
  <c r="D20" i="5"/>
  <c r="A8" i="5"/>
  <c r="A9" i="5"/>
  <c r="A10" i="5"/>
  <c r="D18" i="5"/>
  <c r="D19" i="5"/>
  <c r="D21" i="5"/>
  <c r="D24" i="5"/>
  <c r="A8" i="4"/>
  <c r="A9" i="4"/>
  <c r="A10" i="4"/>
  <c r="D19" i="4"/>
  <c r="D20" i="4"/>
  <c r="D21" i="4"/>
  <c r="D22" i="4"/>
  <c r="D25" i="4"/>
  <c r="C9" i="3"/>
  <c r="C10" i="3"/>
  <c r="C11" i="3"/>
  <c r="B20" i="3"/>
  <c r="B21" i="3"/>
  <c r="C53" i="3"/>
  <c r="C28" i="2"/>
  <c r="B13" i="3" s="1"/>
  <c r="B14" i="3" s="1"/>
  <c r="B16" i="3" s="1"/>
  <c r="B44" i="3" l="1"/>
  <c r="B28" i="3"/>
  <c r="B29" i="3" s="1"/>
  <c r="B31" i="3" l="1"/>
  <c r="B35" i="3"/>
  <c r="B39" i="3" l="1"/>
  <c r="B40" i="3" s="1"/>
  <c r="B43" i="3" s="1"/>
  <c r="B47" i="3" s="1"/>
  <c r="D22" i="5" s="1"/>
  <c r="D23" i="4" l="1"/>
  <c r="C55" i="3"/>
  <c r="D24" i="4" s="1"/>
  <c r="D23" i="5" l="1"/>
</calcChain>
</file>

<file path=xl/sharedStrings.xml><?xml version="1.0" encoding="utf-8"?>
<sst xmlns="http://schemas.openxmlformats.org/spreadsheetml/2006/main" count="114" uniqueCount="112">
  <si>
    <t xml:space="preserve">% </t>
  </si>
  <si>
    <t>Housing Support Provider:</t>
  </si>
  <si>
    <t>(1)</t>
  </si>
  <si>
    <t>(2)</t>
  </si>
  <si>
    <t>(3)</t>
  </si>
  <si>
    <t>(4)</t>
  </si>
  <si>
    <t>(5)</t>
  </si>
  <si>
    <t>Child Care Allowance</t>
  </si>
  <si>
    <t>(6)</t>
  </si>
  <si>
    <t>Anticipated Unreimbursed Expenses for Care of Children</t>
  </si>
  <si>
    <t>Disabled Assistance Allowance</t>
  </si>
  <si>
    <t>(7)</t>
  </si>
  <si>
    <t>Disabled Assistance Expenses</t>
  </si>
  <si>
    <t>(8)</t>
  </si>
  <si>
    <t>Multiply Line 3 by 0.03</t>
  </si>
  <si>
    <t>(9)</t>
  </si>
  <si>
    <t>Subtract Line 8 from Line 7</t>
  </si>
  <si>
    <t>(10)</t>
  </si>
  <si>
    <t>Family Member Earnings which were dependent on the disabled assistance expenses</t>
  </si>
  <si>
    <t>(11)</t>
  </si>
  <si>
    <t>Lesser of Lines 9 or 10</t>
  </si>
  <si>
    <t>Medical Expenses/Elderly Family Allowances</t>
  </si>
  <si>
    <t>(12)</t>
  </si>
  <si>
    <t>List Total for Medical Expenses</t>
  </si>
  <si>
    <t>(13)</t>
  </si>
  <si>
    <t>If Line 9&gt;0, enter amount from Line 12, otherwise add Line 7 and 12 and subtract Line 8.</t>
  </si>
  <si>
    <t>(14)</t>
  </si>
  <si>
    <t>Elderly/Disabled Allowance ( Enter $400, if applicable)</t>
  </si>
  <si>
    <t>(15)</t>
  </si>
  <si>
    <t>(16)</t>
  </si>
  <si>
    <t>(17)</t>
  </si>
  <si>
    <t>(18)</t>
  </si>
  <si>
    <t>10% of Monthly Income (Divide Line 3 by 12 and multiply by 0.1</t>
  </si>
  <si>
    <t>(19)</t>
  </si>
  <si>
    <t>Portion of welfare payment designated by the agency to meet the family's housing cost, if applicable.</t>
  </si>
  <si>
    <t xml:space="preserve">Enter the Largest of Lines 17, 18 or 19. </t>
  </si>
  <si>
    <t>(20)</t>
  </si>
  <si>
    <t>Dear Ms.</t>
  </si>
  <si>
    <t xml:space="preserve">Recertification Percentage:
</t>
  </si>
  <si>
    <t>New Rent Effective Date:</t>
  </si>
  <si>
    <t>New Rent End Date:</t>
  </si>
  <si>
    <t>Total Monthly Rent:</t>
  </si>
  <si>
    <t>Client’s Portion to Pay:</t>
  </si>
  <si>
    <t>DHS Rental Assistance:</t>
  </si>
  <si>
    <t>Your Name</t>
  </si>
  <si>
    <t>Your Title</t>
  </si>
  <si>
    <t>Your Email</t>
  </si>
  <si>
    <t>Family Rehousing and Stabilization Program Recertification Status</t>
  </si>
  <si>
    <t>This notice is to inform you that based on a review of your income and family composition; you have been recertified for assistance under the Family Rehousing and Stabilization Program :</t>
  </si>
  <si>
    <r>
      <t xml:space="preserve">As a program requirement your monthly rental portion must be paid on time to your landlord or DCHA if enrolled in the Rental Partnership (RPI) each month.  Failure to make timely payments may lead to discontinuation of your assistance, accrued fees and potential eviction by your landlord.  
As specified in your housing retention plan, you are required to continue meeting with your Housing Support Provider.  Although you have been recertfied through </t>
    </r>
    <r>
      <rPr>
        <b/>
        <sz val="11"/>
        <color indexed="8"/>
        <rFont val="Cambria"/>
        <family val="1"/>
      </rPr>
      <t>[Insert Date]</t>
    </r>
    <r>
      <rPr>
        <sz val="11"/>
        <color indexed="8"/>
        <rFont val="Cambria"/>
        <family val="1"/>
      </rPr>
      <t xml:space="preserve"> this is not a guarantee of assistance through the time period listed above.  This is because your circumstance may change and may result in your family exiting from the program prior to </t>
    </r>
    <r>
      <rPr>
        <b/>
        <sz val="11"/>
        <color indexed="8"/>
        <rFont val="Cambria"/>
        <family val="1"/>
      </rPr>
      <t>[Insert Date].</t>
    </r>
    <r>
      <rPr>
        <sz val="11"/>
        <color indexed="8"/>
        <rFont val="Cambria"/>
        <family val="1"/>
      </rPr>
      <t xml:space="preserve"> If you should have any questions regarding any aspects of the program, please contact your Housing Support Provider. 
A copy of this notice has been provided to your assigned Housing Support Provider and Landlord.
 Thank You,
</t>
    </r>
  </si>
  <si>
    <t>The Community Partnership for the Prevention of Homelessness</t>
  </si>
  <si>
    <t>CC: Clients’ File</t>
  </si>
  <si>
    <t xml:space="preserve">        Provider</t>
  </si>
  <si>
    <t>계싼 정보</t>
  </si>
  <si>
    <t>계산 정보</t>
  </si>
  <si>
    <t>리스업</t>
  </si>
  <si>
    <t xml:space="preserve">     소득 변경</t>
  </si>
  <si>
    <t>접수:</t>
  </si>
  <si>
    <t>완료:</t>
  </si>
  <si>
    <t>제공자:</t>
  </si>
  <si>
    <t>제공자</t>
  </si>
  <si>
    <t>거리, 호수</t>
  </si>
  <si>
    <t>시, 우편번호</t>
  </si>
  <si>
    <t>시장 임대료:</t>
  </si>
  <si>
    <t>날짜</t>
  </si>
  <si>
    <t>종료 월:</t>
  </si>
  <si>
    <t>소득 정보(모든 가구원의 정보)</t>
  </si>
  <si>
    <t>소득원</t>
  </si>
  <si>
    <t>빈도</t>
  </si>
  <si>
    <t>금액</t>
  </si>
  <si>
    <t>수령일</t>
  </si>
  <si>
    <t>비고</t>
  </si>
  <si>
    <t>총 월 소득액</t>
  </si>
  <si>
    <t>FRSP 참가자 임대료 계산 워크시트</t>
  </si>
  <si>
    <t>이름:</t>
  </si>
  <si>
    <t>주택 지원 제공자:</t>
  </si>
  <si>
    <t>시장 기준 월 임대료t:</t>
  </si>
  <si>
    <t>모든 소득원을 합산한 총 월소득</t>
  </si>
  <si>
    <t>모든 소득원을 합산한 연소득</t>
  </si>
  <si>
    <t>소득 공제</t>
  </si>
  <si>
    <t>연소득</t>
  </si>
  <si>
    <t>조정 소득 계산</t>
  </si>
  <si>
    <t>피부양자 공제액</t>
  </si>
  <si>
    <t>피부양자 수</t>
  </si>
  <si>
    <t>라인 4 x $480</t>
  </si>
  <si>
    <t>조정 소득</t>
  </si>
  <si>
    <t>총 소득 조정 (라인 5, 6, 11,13, 14 모두 합산)</t>
  </si>
  <si>
    <t>조정 소득 (라인 3에서 라인 15 뺴기)</t>
  </si>
  <si>
    <t>거주자 임대료 결정</t>
  </si>
  <si>
    <t>월 조정 소득의 30%(라인 16을 12로 나누고 0.3을 곱함)</t>
  </si>
  <si>
    <t>거주자 임대료로 부과될 수 있는 월 최대 금액입니다.</t>
  </si>
  <si>
    <t>FRSP 참가자 서명 _____________________________________</t>
  </si>
  <si>
    <t>주택 지원 제공자 서명: _____________________________</t>
  </si>
  <si>
    <t>날짜:</t>
  </si>
  <si>
    <t xml:space="preserve">DHS 금액 $ </t>
  </si>
  <si>
    <t>가족 주거지 이전 및 안정화 프로그램(Family Rehousing and Stabilization Program) 재계산 상태</t>
  </si>
  <si>
    <t xml:space="preserve">재계산 비율:
</t>
  </si>
  <si>
    <t>신규 임대료 발효일:</t>
  </si>
  <si>
    <t>신규 임대료 종료일:</t>
  </si>
  <si>
    <t>총 월 임대료:</t>
  </si>
  <si>
    <t>DHS 임대료 지원액:</t>
  </si>
  <si>
    <t>이름</t>
  </si>
  <si>
    <t>직책</t>
  </si>
  <si>
    <t>(이메일l</t>
  </si>
  <si>
    <t>본 통지는 귀하의 케이스 관리자가 귀하의 소득 재계산 요청을 제출했음을 알리기 위한 것입니다. 제공된 문서에 기반하여 귀하의 소득은 가족 주거지 이전 및 안정화 프로그램에 따라 재계산되었습니다.</t>
  </si>
  <si>
    <t>자녀 수:</t>
  </si>
  <si>
    <t>고객 이름:</t>
  </si>
  <si>
    <t>고객</t>
  </si>
  <si>
    <t>고객 주소:</t>
  </si>
  <si>
    <t>고객 귀하</t>
  </si>
  <si>
    <t>고객이 지불해야할 금액:</t>
  </si>
  <si>
    <t>시작 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</si>
</sst>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20" x14ac:knownFonts="1">
    <font>
      <sz val="11"/>
      <color theme="1"/>
      <name val="Calibri"/>
      <family val="2"/>
      <scheme val="minor"/>
    </font>
    <font>
      <b/>
      <sz val="10"/>
      <name val="Arial"/>
      <family val="2"/>
    </font>
    <font>
      <sz val="10"/>
      <name val="Arial"/>
      <family val="2"/>
    </font>
    <font>
      <b/>
      <sz val="12"/>
      <name val="Arial"/>
      <family val="2"/>
    </font>
    <font>
      <sz val="11"/>
      <color indexed="8"/>
      <name val="Cambria"/>
      <family val="1"/>
    </font>
    <font>
      <b/>
      <sz val="11"/>
      <color indexed="8"/>
      <name val="Cambria"/>
      <family val="1"/>
    </font>
    <font>
      <sz val="11"/>
      <color theme="1"/>
      <name val="Calibri"/>
      <family val="2"/>
      <scheme val="minor"/>
    </font>
    <font>
      <sz val="12"/>
      <color theme="1"/>
      <name val="Calibri"/>
      <family val="2"/>
      <scheme val="minor"/>
    </font>
    <font>
      <sz val="10"/>
      <color theme="1"/>
      <name val="Arial"/>
      <family val="2"/>
    </font>
    <font>
      <b/>
      <sz val="10"/>
      <color theme="1"/>
      <name val="Arial"/>
      <family val="2"/>
    </font>
    <font>
      <b/>
      <sz val="12"/>
      <color theme="1"/>
      <name val="Arial"/>
      <family val="2"/>
    </font>
    <font>
      <b/>
      <sz val="11"/>
      <color rgb="FF000000"/>
      <name val="Cambria"/>
      <family val="1"/>
    </font>
    <font>
      <sz val="11"/>
      <color theme="1"/>
      <name val="Cambria"/>
      <family val="1"/>
    </font>
    <font>
      <sz val="12"/>
      <color rgb="FF000000"/>
      <name val="Cambria"/>
      <family val="1"/>
    </font>
    <font>
      <sz val="7.5"/>
      <color rgb="FF000000"/>
      <name val="Cambria"/>
      <family val="1"/>
    </font>
    <font>
      <sz val="7.5"/>
      <color rgb="FF808080"/>
      <name val="Cambria"/>
      <family val="1"/>
    </font>
    <font>
      <u/>
      <sz val="7.5"/>
      <color rgb="FF0000FF"/>
      <name val="Cambria"/>
      <family val="1"/>
    </font>
    <font>
      <sz val="6"/>
      <color rgb="FF000000"/>
      <name val="Cambria"/>
      <family val="1"/>
    </font>
    <font>
      <sz val="22"/>
      <color rgb="FFFF0000"/>
      <name val="Cambria"/>
      <family val="1"/>
    </font>
    <font>
      <sz val="22"/>
      <color theme="4" tint="-0.499984740745262"/>
      <name val="Cambria"/>
      <family val="1"/>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94">
    <xf numFmtId="0" fontId="0" fillId="0" borderId="0" xfId="0"/>
    <xf numFmtId="0" fontId="7" fillId="0" borderId="0" xfId="0" applyFont="1" applyAlignment="1">
      <alignment horizontal="left"/>
    </xf>
    <xf numFmtId="0" fontId="7" fillId="0" borderId="0" xfId="0" applyFont="1" applyAlignment="1">
      <alignment horizontal="left" readingOrder="1"/>
    </xf>
    <xf numFmtId="0" fontId="8" fillId="0" borderId="0" xfId="0" applyFont="1" applyAlignment="1">
      <alignment horizontal="left" readingOrder="1"/>
    </xf>
    <xf numFmtId="164" fontId="8" fillId="0" borderId="1" xfId="0" applyNumberFormat="1" applyFont="1" applyBorder="1" applyAlignment="1">
      <alignment horizontal="left" readingOrder="1"/>
    </xf>
    <xf numFmtId="0" fontId="8" fillId="0" borderId="1" xfId="0" applyFont="1" applyBorder="1" applyAlignment="1">
      <alignment horizontal="left" readingOrder="1"/>
    </xf>
    <xf numFmtId="14" fontId="8" fillId="0" borderId="1" xfId="0" applyNumberFormat="1" applyFont="1" applyBorder="1" applyAlignment="1">
      <alignment horizontal="left" readingOrder="1"/>
    </xf>
    <xf numFmtId="49" fontId="8" fillId="0" borderId="1" xfId="0" applyNumberFormat="1" applyFont="1" applyBorder="1" applyAlignment="1">
      <alignment horizontal="left" readingOrder="1"/>
    </xf>
    <xf numFmtId="0" fontId="9" fillId="0" borderId="2" xfId="0" applyFont="1" applyBorder="1" applyAlignment="1">
      <alignment horizontal="left" readingOrder="1"/>
    </xf>
    <xf numFmtId="0" fontId="9" fillId="0" borderId="0" xfId="0" applyFont="1" applyAlignment="1">
      <alignment horizontal="left" readingOrder="1"/>
    </xf>
    <xf numFmtId="0" fontId="9" fillId="0" borderId="1" xfId="0" applyFont="1" applyBorder="1" applyAlignment="1">
      <alignment horizontal="left" readingOrder="1"/>
    </xf>
    <xf numFmtId="44" fontId="1" fillId="0" borderId="0" xfId="1" applyFont="1" applyBorder="1" applyAlignment="1"/>
    <xf numFmtId="9" fontId="1" fillId="0" borderId="1" xfId="1" applyNumberFormat="1" applyFont="1" applyBorder="1" applyAlignment="1"/>
    <xf numFmtId="0" fontId="1" fillId="0" borderId="1" xfId="0" applyFont="1" applyBorder="1"/>
    <xf numFmtId="44" fontId="1" fillId="0" borderId="3" xfId="1" applyFont="1" applyBorder="1" applyAlignment="1"/>
    <xf numFmtId="0" fontId="1" fillId="0" borderId="3" xfId="0" applyFont="1" applyBorder="1"/>
    <xf numFmtId="7" fontId="2" fillId="0" borderId="1" xfId="1" applyNumberFormat="1" applyFont="1" applyBorder="1" applyAlignment="1">
      <alignment horizontal="left"/>
    </xf>
    <xf numFmtId="0" fontId="1" fillId="0" borderId="4" xfId="0" applyFont="1" applyBorder="1"/>
    <xf numFmtId="8" fontId="2" fillId="0" borderId="0" xfId="0" applyNumberFormat="1" applyFont="1" applyAlignment="1">
      <alignment horizontal="left" wrapText="1"/>
    </xf>
    <xf numFmtId="0" fontId="2" fillId="0" borderId="2" xfId="1" applyNumberFormat="1" applyFont="1" applyBorder="1" applyAlignment="1">
      <alignment horizontal="left"/>
    </xf>
    <xf numFmtId="0" fontId="1" fillId="0" borderId="1" xfId="0" applyFont="1" applyBorder="1" applyAlignment="1">
      <alignment horizontal="left"/>
    </xf>
    <xf numFmtId="49" fontId="2" fillId="0" borderId="1" xfId="1" applyNumberFormat="1" applyFont="1" applyBorder="1" applyAlignment="1"/>
    <xf numFmtId="14" fontId="8" fillId="0" borderId="4" xfId="0" applyNumberFormat="1" applyFont="1" applyBorder="1" applyAlignment="1">
      <alignment horizontal="left" readingOrder="1"/>
    </xf>
    <xf numFmtId="0" fontId="9" fillId="0" borderId="0" xfId="0" applyFont="1" applyAlignment="1">
      <alignment horizontal="center" readingOrder="1"/>
    </xf>
    <xf numFmtId="0" fontId="8" fillId="0" borderId="0" xfId="0" applyFont="1" applyAlignment="1">
      <alignment horizontal="center" readingOrder="1"/>
    </xf>
    <xf numFmtId="0" fontId="8" fillId="0" borderId="0" xfId="0" applyFont="1" applyAlignment="1">
      <alignment horizontal="left"/>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xf>
    <xf numFmtId="0" fontId="0" fillId="0" borderId="0" xfId="0" applyAlignment="1">
      <alignment wrapText="1"/>
    </xf>
    <xf numFmtId="44" fontId="6" fillId="0" borderId="0" xfId="1" applyFont="1"/>
    <xf numFmtId="8" fontId="1" fillId="0" borderId="0" xfId="0" applyNumberFormat="1" applyFont="1" applyAlignment="1">
      <alignment wrapText="1"/>
    </xf>
    <xf numFmtId="44" fontId="1" fillId="0" borderId="0" xfId="1" applyFont="1"/>
    <xf numFmtId="0" fontId="8" fillId="0" borderId="0" xfId="0" applyFont="1"/>
    <xf numFmtId="0" fontId="1" fillId="0" borderId="0" xfId="0" applyFont="1" applyAlignment="1">
      <alignment wrapText="1"/>
    </xf>
    <xf numFmtId="14" fontId="1" fillId="0" borderId="0" xfId="0" applyNumberFormat="1" applyFont="1" applyAlignment="1">
      <alignment horizontal="right" wrapText="1"/>
    </xf>
    <xf numFmtId="0" fontId="8" fillId="0" borderId="0" xfId="0" applyFont="1" applyAlignment="1">
      <alignment horizontal="right"/>
    </xf>
    <xf numFmtId="0" fontId="8" fillId="0" borderId="0" xfId="0" applyFont="1" applyAlignment="1">
      <alignment wrapText="1"/>
    </xf>
    <xf numFmtId="44" fontId="8" fillId="0" borderId="0" xfId="1" applyFont="1"/>
    <xf numFmtId="0" fontId="1" fillId="0" borderId="5" xfId="0" applyFont="1" applyBorder="1" applyAlignment="1">
      <alignment wrapText="1"/>
    </xf>
    <xf numFmtId="7" fontId="1" fillId="2" borderId="6" xfId="1" applyNumberFormat="1" applyFont="1" applyFill="1" applyBorder="1"/>
    <xf numFmtId="0" fontId="8" fillId="0" borderId="7" xfId="0" quotePrefix="1" applyFont="1" applyBorder="1" applyAlignment="1">
      <alignment horizontal="right"/>
    </xf>
    <xf numFmtId="0" fontId="8" fillId="0" borderId="8" xfId="0" quotePrefix="1" applyFont="1" applyBorder="1" applyAlignment="1">
      <alignment horizontal="left" wrapText="1"/>
    </xf>
    <xf numFmtId="44" fontId="8" fillId="2" borderId="3" xfId="1" applyFont="1" applyFill="1" applyBorder="1"/>
    <xf numFmtId="0" fontId="8" fillId="0" borderId="9" xfId="0" applyFont="1" applyBorder="1"/>
    <xf numFmtId="0" fontId="8" fillId="0" borderId="10" xfId="0" quotePrefix="1" applyFont="1" applyBorder="1" applyAlignment="1">
      <alignment horizontal="left" wrapText="1"/>
    </xf>
    <xf numFmtId="44" fontId="8" fillId="0" borderId="11" xfId="1" applyFont="1" applyBorder="1" applyProtection="1">
      <protection locked="0"/>
    </xf>
    <xf numFmtId="0" fontId="8" fillId="0" borderId="12" xfId="0" quotePrefix="1" applyFont="1" applyBorder="1" applyAlignment="1">
      <alignment horizontal="right"/>
    </xf>
    <xf numFmtId="0" fontId="8" fillId="0" borderId="10" xfId="0" applyFont="1" applyBorder="1" applyAlignment="1">
      <alignment wrapText="1"/>
    </xf>
    <xf numFmtId="44" fontId="8" fillId="2" borderId="11" xfId="1" applyFont="1" applyFill="1" applyBorder="1"/>
    <xf numFmtId="0" fontId="2" fillId="0" borderId="10" xfId="0" quotePrefix="1" applyFont="1" applyBorder="1" applyAlignment="1">
      <alignment horizontal="left" wrapText="1"/>
    </xf>
    <xf numFmtId="0" fontId="8" fillId="0" borderId="0" xfId="0" quotePrefix="1" applyFont="1" applyAlignment="1">
      <alignment horizontal="right"/>
    </xf>
    <xf numFmtId="0" fontId="8" fillId="0" borderId="5" xfId="0" applyFont="1" applyBorder="1" applyAlignment="1">
      <alignment wrapText="1"/>
    </xf>
    <xf numFmtId="44" fontId="8" fillId="2" borderId="13" xfId="1" applyFont="1" applyFill="1" applyBorder="1"/>
    <xf numFmtId="37" fontId="8" fillId="0" borderId="11" xfId="1" applyNumberFormat="1" applyFont="1" applyBorder="1" applyProtection="1">
      <protection locked="0"/>
    </xf>
    <xf numFmtId="44" fontId="8" fillId="2" borderId="14" xfId="1" applyFont="1" applyFill="1" applyBorder="1"/>
    <xf numFmtId="0" fontId="1" fillId="0" borderId="0" xfId="0" applyFont="1"/>
    <xf numFmtId="44" fontId="1" fillId="0" borderId="0" xfId="1" applyFont="1" applyAlignment="1"/>
    <xf numFmtId="7" fontId="2" fillId="0" borderId="0" xfId="0" applyNumberFormat="1" applyFont="1" applyAlignment="1">
      <alignment horizontal="left" wrapText="1"/>
    </xf>
    <xf numFmtId="44" fontId="2" fillId="0" borderId="0" xfId="1" applyFont="1"/>
    <xf numFmtId="0" fontId="2" fillId="0" borderId="0" xfId="0" applyFont="1"/>
    <xf numFmtId="44" fontId="1" fillId="0" borderId="0" xfId="0" applyNumberFormat="1" applyFont="1"/>
    <xf numFmtId="0" fontId="1" fillId="0" borderId="0" xfId="0" applyFont="1" applyAlignment="1">
      <alignment horizontal="left"/>
    </xf>
    <xf numFmtId="0" fontId="11" fillId="0" borderId="0" xfId="0" applyFont="1" applyAlignment="1">
      <alignment vertical="top" wrapText="1"/>
    </xf>
    <xf numFmtId="0" fontId="11" fillId="0" borderId="0" xfId="0" applyFont="1"/>
    <xf numFmtId="0" fontId="11" fillId="0" borderId="0" xfId="0" applyFont="1" applyAlignment="1">
      <alignment vertical="top"/>
    </xf>
    <xf numFmtId="0" fontId="12" fillId="0" borderId="0" xfId="0" applyFont="1"/>
    <xf numFmtId="14" fontId="12" fillId="0" borderId="0" xfId="0" applyNumberFormat="1" applyFont="1"/>
    <xf numFmtId="44" fontId="12" fillId="0" borderId="0" xfId="0" applyNumberFormat="1" applyFont="1"/>
    <xf numFmtId="49" fontId="12" fillId="0" borderId="0" xfId="0" applyNumberFormat="1" applyFont="1"/>
    <xf numFmtId="44" fontId="12" fillId="0" borderId="0" xfId="0" applyNumberFormat="1" applyFont="1" applyAlignment="1">
      <alignment vertical="top"/>
    </xf>
    <xf numFmtId="0" fontId="12" fillId="0" borderId="0" xfId="0" applyFont="1" applyAlignment="1">
      <alignment vertical="top" wrapText="1"/>
    </xf>
    <xf numFmtId="44" fontId="12" fillId="0" borderId="0" xfId="0" applyNumberFormat="1" applyFont="1" applyAlignment="1">
      <alignment vertical="top" wrapText="1"/>
    </xf>
    <xf numFmtId="9" fontId="12" fillId="0" borderId="0" xfId="0" applyNumberFormat="1" applyFont="1"/>
    <xf numFmtId="7" fontId="12" fillId="0" borderId="0" xfId="0" applyNumberFormat="1" applyFont="1"/>
    <xf numFmtId="8" fontId="12" fillId="0" borderId="0" xfId="0" applyNumberFormat="1"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2" fillId="0" borderId="0" xfId="0" applyFont="1" applyAlignment="1">
      <alignment horizontal="left" vertical="top" wrapText="1"/>
    </xf>
    <xf numFmtId="0" fontId="9" fillId="0" borderId="1" xfId="0" applyFont="1" applyBorder="1" applyAlignment="1">
      <alignment horizontal="center" readingOrder="1"/>
    </xf>
    <xf numFmtId="0" fontId="8" fillId="0" borderId="1" xfId="0" applyFont="1" applyBorder="1" applyAlignment="1">
      <alignment horizontal="center" readingOrder="1"/>
    </xf>
    <xf numFmtId="49" fontId="2" fillId="0" borderId="12" xfId="1" applyNumberFormat="1" applyFont="1" applyBorder="1" applyAlignment="1">
      <alignment horizontal="left"/>
    </xf>
    <xf numFmtId="49" fontId="2" fillId="0" borderId="11" xfId="1" applyNumberFormat="1" applyFont="1" applyBorder="1" applyAlignment="1">
      <alignment horizontal="left"/>
    </xf>
    <xf numFmtId="49" fontId="2" fillId="0" borderId="10" xfId="1" applyNumberFormat="1" applyFont="1" applyBorder="1" applyAlignment="1">
      <alignment horizontal="left"/>
    </xf>
    <xf numFmtId="44" fontId="2" fillId="0" borderId="1" xfId="1" applyFont="1" applyBorder="1" applyAlignment="1">
      <alignment horizontal="left"/>
    </xf>
    <xf numFmtId="49" fontId="2" fillId="0" borderId="1" xfId="1" applyNumberFormat="1" applyFont="1" applyBorder="1" applyAlignment="1">
      <alignment horizontal="left"/>
    </xf>
    <xf numFmtId="0" fontId="3" fillId="0" borderId="0" xfId="0" quotePrefix="1" applyFont="1" applyAlignment="1">
      <alignment horizontal="center"/>
    </xf>
    <xf numFmtId="0" fontId="12" fillId="0" borderId="0" xfId="0" applyFont="1" applyAlignment="1">
      <alignment horizontal="left" vertical="top" wrapText="1"/>
    </xf>
    <xf numFmtId="0" fontId="18" fillId="0" borderId="0" xfId="0" applyFont="1" applyAlignment="1">
      <alignment horizontal="center" vertical="top" wrapText="1"/>
    </xf>
    <xf numFmtId="0" fontId="12" fillId="0" borderId="0" xfId="0" applyFont="1" applyAlignment="1">
      <alignment horizontal="center" vertical="top" wrapText="1"/>
    </xf>
    <xf numFmtId="0" fontId="19" fillId="0" borderId="0" xfId="0" applyFont="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xdr:row>
          <xdr:rowOff>19050</xdr:rowOff>
        </xdr:from>
        <xdr:to>
          <xdr:col>1</xdr:col>
          <xdr:colOff>342900</xdr:colOff>
          <xdr:row>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0</xdr:rowOff>
        </xdr:from>
        <xdr:to>
          <xdr:col>3</xdr:col>
          <xdr:colOff>333375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15875</xdr:colOff>
      <xdr:row>29</xdr:row>
      <xdr:rowOff>177800</xdr:rowOff>
    </xdr:from>
    <xdr:to>
      <xdr:col>4</xdr:col>
      <xdr:colOff>6</xdr:colOff>
      <xdr:row>36</xdr:row>
      <xdr:rowOff>176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575" y="5991225"/>
          <a:ext cx="5010150" cy="1209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o-KR" altLang="en-US" sz="1100"/>
            <a:t>비고</a:t>
          </a:r>
          <a:r>
            <a:rPr lang="en-US" altLang="ko-KR" sz="1100"/>
            <a:t>:</a:t>
          </a:r>
          <a:endParaRPr lang="en-US" sz="1100"/>
        </a:p>
        <a:p>
          <a:endParaRPr lang="en-US" sz="1100"/>
        </a:p>
      </xdr:txBody>
    </xdr:sp>
    <xdr:clientData/>
  </xdr:twoCellAnchor>
  <xdr:twoCellAnchor>
    <xdr:from>
      <xdr:col>0</xdr:col>
      <xdr:colOff>19050</xdr:colOff>
      <xdr:row>0</xdr:row>
      <xdr:rowOff>19050</xdr:rowOff>
    </xdr:from>
    <xdr:to>
      <xdr:col>0</xdr:col>
      <xdr:colOff>1104900</xdr:colOff>
      <xdr:row>6</xdr:row>
      <xdr:rowOff>9525</xdr:rowOff>
    </xdr:to>
    <xdr:pic>
      <xdr:nvPicPr>
        <xdr:cNvPr id="1307" name="Picture 1">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0858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1</xdr:col>
      <xdr:colOff>866775</xdr:colOff>
      <xdr:row>6</xdr:row>
      <xdr:rowOff>76200</xdr:rowOff>
    </xdr:to>
    <xdr:pic>
      <xdr:nvPicPr>
        <xdr:cNvPr id="2188" name="Picture 1">
          <a:extLst>
            <a:ext uri="{FF2B5EF4-FFF2-40B4-BE49-F238E27FC236}">
              <a16:creationId xmlns:a16="http://schemas.microsoft.com/office/drawing/2014/main" id="{00000000-0008-0000-01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10858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5:E29"/>
  <sheetViews>
    <sheetView topLeftCell="A16" zoomScaleNormal="100" workbookViewId="0">
      <selection activeCell="A22" sqref="A22"/>
    </sheetView>
  </sheetViews>
  <sheetFormatPr defaultColWidth="9.28515625" defaultRowHeight="15.75" x14ac:dyDescent="0.25"/>
  <cols>
    <col min="1" max="1" width="18.28515625" style="2" customWidth="1"/>
    <col min="2" max="2" width="16" style="2" customWidth="1"/>
    <col min="3" max="4" width="20.7109375" style="2" bestFit="1" customWidth="1"/>
    <col min="5" max="5" width="9.28515625" style="2"/>
    <col min="6" max="16384" width="9.28515625" style="1"/>
  </cols>
  <sheetData>
    <row r="5" spans="1:5" x14ac:dyDescent="0.25">
      <c r="A5" s="28"/>
      <c r="B5" s="26"/>
      <c r="C5" s="27" t="s">
        <v>54</v>
      </c>
      <c r="D5" s="26" t="s">
        <v>53</v>
      </c>
      <c r="E5" s="26"/>
    </row>
    <row r="6" spans="1:5" x14ac:dyDescent="0.25">
      <c r="A6" s="25"/>
      <c r="B6" s="23" t="s">
        <v>55</v>
      </c>
      <c r="C6" s="23"/>
      <c r="D6" s="24" t="s">
        <v>56</v>
      </c>
      <c r="E6" s="3"/>
    </row>
    <row r="7" spans="1:5" x14ac:dyDescent="0.25">
      <c r="A7" s="3"/>
      <c r="B7" s="23"/>
      <c r="C7" s="23"/>
      <c r="D7" s="3"/>
      <c r="E7" s="3"/>
    </row>
    <row r="8" spans="1:5" x14ac:dyDescent="0.25">
      <c r="A8" s="5" t="s">
        <v>57</v>
      </c>
      <c r="B8" s="6"/>
      <c r="C8" s="3"/>
      <c r="D8" s="3"/>
      <c r="E8" s="3"/>
    </row>
    <row r="9" spans="1:5" x14ac:dyDescent="0.25">
      <c r="A9" s="5" t="s">
        <v>58</v>
      </c>
      <c r="B9" s="22"/>
      <c r="C9" s="3"/>
      <c r="D9" s="3"/>
      <c r="E9" s="3"/>
    </row>
    <row r="10" spans="1:5" ht="15.75" customHeight="1" x14ac:dyDescent="0.25">
      <c r="A10" s="13" t="s">
        <v>59</v>
      </c>
      <c r="B10" s="84" t="s">
        <v>60</v>
      </c>
      <c r="C10" s="85"/>
      <c r="D10" s="86"/>
      <c r="E10" s="3"/>
    </row>
    <row r="11" spans="1:5" x14ac:dyDescent="0.25">
      <c r="A11" s="20" t="s">
        <v>106</v>
      </c>
      <c r="B11" s="87" t="s">
        <v>107</v>
      </c>
      <c r="C11" s="87"/>
      <c r="D11" s="87"/>
      <c r="E11" s="3"/>
    </row>
    <row r="12" spans="1:5" x14ac:dyDescent="0.25">
      <c r="A12" s="20" t="s">
        <v>108</v>
      </c>
      <c r="B12" s="88" t="s">
        <v>61</v>
      </c>
      <c r="C12" s="88"/>
      <c r="D12" s="21" t="s">
        <v>62</v>
      </c>
      <c r="E12" s="3"/>
    </row>
    <row r="13" spans="1:5" x14ac:dyDescent="0.25">
      <c r="A13" s="20" t="s">
        <v>105</v>
      </c>
      <c r="B13" s="19"/>
      <c r="C13" s="18"/>
      <c r="D13" s="3"/>
      <c r="E13" s="3"/>
    </row>
    <row r="14" spans="1:5" x14ac:dyDescent="0.25">
      <c r="A14" s="17" t="s">
        <v>63</v>
      </c>
      <c r="B14" s="16"/>
      <c r="C14" s="11"/>
      <c r="D14" s="11"/>
      <c r="E14" s="3"/>
    </row>
    <row r="15" spans="1:5" x14ac:dyDescent="0.25">
      <c r="A15" s="15"/>
      <c r="B15" s="14"/>
      <c r="C15" s="11"/>
      <c r="D15" s="11"/>
      <c r="E15" s="3"/>
    </row>
    <row r="16" spans="1:5" x14ac:dyDescent="0.25">
      <c r="A16" s="13" t="s">
        <v>0</v>
      </c>
      <c r="B16" s="12">
        <v>0.3</v>
      </c>
      <c r="C16" s="11"/>
      <c r="D16" s="11"/>
      <c r="E16" s="3"/>
    </row>
    <row r="17" spans="1:5" x14ac:dyDescent="0.25">
      <c r="A17" s="10" t="s">
        <v>111</v>
      </c>
      <c r="B17" s="6" t="s">
        <v>64</v>
      </c>
      <c r="C17" s="10" t="s">
        <v>65</v>
      </c>
      <c r="D17" s="6" t="s">
        <v>64</v>
      </c>
      <c r="E17" s="3"/>
    </row>
    <row r="18" spans="1:5" x14ac:dyDescent="0.25">
      <c r="A18" s="9"/>
      <c r="B18" s="3"/>
      <c r="C18" s="3"/>
      <c r="D18" s="3"/>
      <c r="E18" s="3"/>
    </row>
    <row r="19" spans="1:5" x14ac:dyDescent="0.25">
      <c r="A19" s="82" t="s">
        <v>66</v>
      </c>
      <c r="B19" s="82"/>
      <c r="C19" s="82"/>
      <c r="D19" s="82"/>
      <c r="E19" s="82"/>
    </row>
    <row r="20" spans="1:5" x14ac:dyDescent="0.25">
      <c r="A20" s="8" t="s">
        <v>67</v>
      </c>
      <c r="B20" s="8" t="s">
        <v>68</v>
      </c>
      <c r="C20" s="8" t="s">
        <v>69</v>
      </c>
      <c r="D20" s="8" t="s">
        <v>70</v>
      </c>
      <c r="E20" s="8" t="s">
        <v>71</v>
      </c>
    </row>
    <row r="21" spans="1:5" x14ac:dyDescent="0.25">
      <c r="A21" s="7"/>
      <c r="B21" s="7"/>
      <c r="C21" s="4"/>
      <c r="D21" s="6"/>
      <c r="E21" s="5"/>
    </row>
    <row r="22" spans="1:5" x14ac:dyDescent="0.25">
      <c r="A22" s="7"/>
      <c r="B22" s="7"/>
      <c r="C22" s="4"/>
      <c r="D22" s="6"/>
      <c r="E22" s="5"/>
    </row>
    <row r="23" spans="1:5" x14ac:dyDescent="0.25">
      <c r="A23" s="7"/>
      <c r="B23" s="7"/>
      <c r="C23" s="4"/>
      <c r="D23" s="6"/>
      <c r="E23" s="5"/>
    </row>
    <row r="24" spans="1:5" x14ac:dyDescent="0.25">
      <c r="A24" s="7"/>
      <c r="B24" s="7"/>
      <c r="C24" s="4"/>
      <c r="D24" s="6"/>
      <c r="E24" s="5"/>
    </row>
    <row r="25" spans="1:5" x14ac:dyDescent="0.25">
      <c r="A25" s="7"/>
      <c r="B25" s="7"/>
      <c r="C25" s="4"/>
      <c r="D25" s="6"/>
      <c r="E25" s="5"/>
    </row>
    <row r="26" spans="1:5" x14ac:dyDescent="0.25">
      <c r="A26" s="7"/>
      <c r="B26" s="7"/>
      <c r="C26" s="4"/>
      <c r="D26" s="6"/>
      <c r="E26" s="5"/>
    </row>
    <row r="27" spans="1:5" x14ac:dyDescent="0.25">
      <c r="A27" s="7"/>
      <c r="B27" s="7"/>
      <c r="C27" s="4"/>
      <c r="D27" s="6"/>
      <c r="E27" s="5"/>
    </row>
    <row r="28" spans="1:5" x14ac:dyDescent="0.25">
      <c r="A28" s="83" t="s">
        <v>72</v>
      </c>
      <c r="B28" s="83"/>
      <c r="C28" s="4">
        <f>SUM(C21:C27)</f>
        <v>0</v>
      </c>
      <c r="D28" s="3"/>
      <c r="E28" s="3"/>
    </row>
    <row r="29" spans="1:5" x14ac:dyDescent="0.25">
      <c r="A29" s="3"/>
      <c r="B29" s="3"/>
      <c r="C29" s="3"/>
      <c r="D29" s="3"/>
      <c r="E29" s="3"/>
    </row>
  </sheetData>
  <mergeCells count="5">
    <mergeCell ref="A19:E19"/>
    <mergeCell ref="A28:B28"/>
    <mergeCell ref="B10:D10"/>
    <mergeCell ref="B11:D11"/>
    <mergeCell ref="B12:C1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5</xdr:row>
                    <xdr:rowOff>19050</xdr:rowOff>
                  </from>
                  <to>
                    <xdr:col>1</xdr:col>
                    <xdr:colOff>342900</xdr:colOff>
                    <xdr:row>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28575</xdr:colOff>
                    <xdr:row>5</xdr:row>
                    <xdr:rowOff>0</xdr:rowOff>
                  </from>
                  <to>
                    <xdr:col>3</xdr:col>
                    <xdr:colOff>333375</xdr:colOff>
                    <xdr:row>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E55"/>
  <sheetViews>
    <sheetView topLeftCell="A19" workbookViewId="0">
      <selection activeCell="C53" sqref="C53"/>
    </sheetView>
  </sheetViews>
  <sheetFormatPr defaultRowHeight="15" x14ac:dyDescent="0.25"/>
  <cols>
    <col min="1" max="1" width="4.28515625" customWidth="1"/>
    <col min="2" max="2" width="20.28515625" style="30" customWidth="1"/>
    <col min="3" max="3" width="47.5703125" style="29" customWidth="1"/>
  </cols>
  <sheetData>
    <row r="8" spans="1:5" ht="18.75" customHeight="1" x14ac:dyDescent="0.25">
      <c r="A8" s="89" t="s">
        <v>73</v>
      </c>
      <c r="B8" s="89"/>
      <c r="C8" s="89"/>
      <c r="D8" s="89"/>
      <c r="E8" s="89"/>
    </row>
    <row r="9" spans="1:5" s="60" customFormat="1" ht="21" customHeight="1" x14ac:dyDescent="0.2">
      <c r="A9" s="62" t="s">
        <v>74</v>
      </c>
      <c r="B9" s="59"/>
      <c r="C9" s="61" t="str">
        <f>'Calculation Info'!B11</f>
        <v>고객</v>
      </c>
    </row>
    <row r="10" spans="1:5" s="56" customFormat="1" ht="22.5" customHeight="1" x14ac:dyDescent="0.2">
      <c r="A10" s="56" t="s">
        <v>75</v>
      </c>
      <c r="B10" s="32"/>
      <c r="C10" s="61" t="str">
        <f>'Calculation Info'!B10</f>
        <v>제공자</v>
      </c>
    </row>
    <row r="11" spans="1:5" s="56" customFormat="1" ht="20.25" customHeight="1" x14ac:dyDescent="0.2">
      <c r="A11" s="60" t="s">
        <v>76</v>
      </c>
      <c r="B11" s="59"/>
      <c r="C11" s="58">
        <f>'Calculation Info'!B14</f>
        <v>0</v>
      </c>
    </row>
    <row r="12" spans="1:5" s="56" customFormat="1" ht="13.5" customHeight="1" x14ac:dyDescent="0.2">
      <c r="B12" s="57"/>
    </row>
    <row r="13" spans="1:5" s="56" customFormat="1" ht="22.5" customHeight="1" x14ac:dyDescent="0.2">
      <c r="B13" s="32">
        <f>'Calculation Info'!C28</f>
        <v>0</v>
      </c>
      <c r="C13" s="34" t="s">
        <v>77</v>
      </c>
    </row>
    <row r="14" spans="1:5" ht="21.75" customHeight="1" x14ac:dyDescent="0.25">
      <c r="A14" s="47" t="s">
        <v>2</v>
      </c>
      <c r="B14" s="46">
        <f>B13*12</f>
        <v>0</v>
      </c>
      <c r="C14" s="48" t="s">
        <v>78</v>
      </c>
    </row>
    <row r="15" spans="1:5" ht="18" customHeight="1" x14ac:dyDescent="0.25">
      <c r="A15" s="47" t="s">
        <v>3</v>
      </c>
      <c r="B15" s="46"/>
      <c r="C15" s="48" t="s">
        <v>79</v>
      </c>
    </row>
    <row r="16" spans="1:5" ht="15.75" thickBot="1" x14ac:dyDescent="0.3">
      <c r="A16" s="47" t="s">
        <v>4</v>
      </c>
      <c r="B16" s="55">
        <f>B14-B15</f>
        <v>0</v>
      </c>
      <c r="C16" s="48" t="s">
        <v>80</v>
      </c>
    </row>
    <row r="17" spans="1:3" ht="15.75" thickTop="1" x14ac:dyDescent="0.25">
      <c r="A17" s="51"/>
      <c r="B17" s="38"/>
      <c r="C17" s="37"/>
    </row>
    <row r="18" spans="1:3" x14ac:dyDescent="0.25">
      <c r="A18" s="25" t="s">
        <v>81</v>
      </c>
      <c r="B18" s="38"/>
      <c r="C18" s="37"/>
    </row>
    <row r="19" spans="1:3" x14ac:dyDescent="0.25">
      <c r="A19" s="33" t="s">
        <v>82</v>
      </c>
      <c r="B19" s="38"/>
      <c r="C19" s="37"/>
    </row>
    <row r="20" spans="1:3" ht="19.5" customHeight="1" x14ac:dyDescent="0.25">
      <c r="A20" s="47" t="s">
        <v>5</v>
      </c>
      <c r="B20" s="54">
        <f>'Calculation Info'!B13</f>
        <v>0</v>
      </c>
      <c r="C20" s="48" t="s">
        <v>83</v>
      </c>
    </row>
    <row r="21" spans="1:3" ht="25.5" customHeight="1" x14ac:dyDescent="0.25">
      <c r="A21" s="41" t="s">
        <v>6</v>
      </c>
      <c r="B21" s="53">
        <f>B20*480</f>
        <v>0</v>
      </c>
      <c r="C21" s="52" t="s">
        <v>84</v>
      </c>
    </row>
    <row r="22" spans="1:3" x14ac:dyDescent="0.25">
      <c r="A22" s="51"/>
      <c r="B22" s="38"/>
      <c r="C22" s="37"/>
    </row>
    <row r="23" spans="1:3" hidden="1" x14ac:dyDescent="0.25">
      <c r="A23" s="25" t="s">
        <v>7</v>
      </c>
      <c r="B23" s="38"/>
      <c r="C23" s="37"/>
    </row>
    <row r="24" spans="1:3" ht="26.25" hidden="1" x14ac:dyDescent="0.25">
      <c r="A24" s="47" t="s">
        <v>8</v>
      </c>
      <c r="B24" s="46"/>
      <c r="C24" s="48" t="s">
        <v>9</v>
      </c>
    </row>
    <row r="25" spans="1:3" hidden="1" x14ac:dyDescent="0.25">
      <c r="A25" s="51"/>
      <c r="B25" s="38"/>
      <c r="C25" s="37"/>
    </row>
    <row r="26" spans="1:3" ht="13.5" hidden="1" customHeight="1" x14ac:dyDescent="0.25">
      <c r="A26" s="25" t="s">
        <v>10</v>
      </c>
      <c r="B26" s="38"/>
      <c r="C26" s="37"/>
    </row>
    <row r="27" spans="1:3" hidden="1" x14ac:dyDescent="0.25">
      <c r="A27" s="47" t="s">
        <v>11</v>
      </c>
      <c r="B27" s="46"/>
      <c r="C27" s="48" t="s">
        <v>12</v>
      </c>
    </row>
    <row r="28" spans="1:3" hidden="1" x14ac:dyDescent="0.25">
      <c r="A28" s="47" t="s">
        <v>13</v>
      </c>
      <c r="B28" s="49">
        <f>B16*0.03</f>
        <v>0</v>
      </c>
      <c r="C28" s="48" t="s">
        <v>14</v>
      </c>
    </row>
    <row r="29" spans="1:3" hidden="1" x14ac:dyDescent="0.25">
      <c r="A29" s="47" t="s">
        <v>15</v>
      </c>
      <c r="B29" s="49">
        <f>IF(B27&lt;B28,0,B27-B28)</f>
        <v>0</v>
      </c>
      <c r="C29" s="48" t="s">
        <v>16</v>
      </c>
    </row>
    <row r="30" spans="1:3" ht="26.25" hidden="1" x14ac:dyDescent="0.25">
      <c r="A30" s="47" t="s">
        <v>17</v>
      </c>
      <c r="B30" s="46"/>
      <c r="C30" s="48" t="s">
        <v>18</v>
      </c>
    </row>
    <row r="31" spans="1:3" hidden="1" x14ac:dyDescent="0.25">
      <c r="A31" s="47" t="s">
        <v>19</v>
      </c>
      <c r="B31" s="49">
        <f>IF(B29&gt;=B30,B30,B29)</f>
        <v>0</v>
      </c>
      <c r="C31" s="48" t="s">
        <v>20</v>
      </c>
    </row>
    <row r="32" spans="1:3" hidden="1" x14ac:dyDescent="0.25">
      <c r="A32" s="33"/>
      <c r="B32" s="38"/>
      <c r="C32" s="37"/>
    </row>
    <row r="33" spans="1:3" hidden="1" x14ac:dyDescent="0.25">
      <c r="A33" s="33" t="s">
        <v>21</v>
      </c>
      <c r="B33" s="38"/>
      <c r="C33" s="37"/>
    </row>
    <row r="34" spans="1:3" hidden="1" x14ac:dyDescent="0.25">
      <c r="A34" s="47" t="s">
        <v>22</v>
      </c>
      <c r="B34" s="46"/>
      <c r="C34" s="48" t="s">
        <v>23</v>
      </c>
    </row>
    <row r="35" spans="1:3" ht="26.25" hidden="1" x14ac:dyDescent="0.25">
      <c r="A35" s="47" t="s">
        <v>24</v>
      </c>
      <c r="B35" s="49">
        <f>IF(B29&gt;0,B34,IF((B34+B27)-B28&lt;0,0,(B34+B27)-B28))</f>
        <v>0</v>
      </c>
      <c r="C35" s="45" t="s">
        <v>25</v>
      </c>
    </row>
    <row r="36" spans="1:3" hidden="1" x14ac:dyDescent="0.25">
      <c r="A36" s="47" t="s">
        <v>26</v>
      </c>
      <c r="B36" s="46"/>
      <c r="C36" s="45" t="s">
        <v>27</v>
      </c>
    </row>
    <row r="37" spans="1:3" hidden="1" x14ac:dyDescent="0.25">
      <c r="A37" s="33"/>
      <c r="B37" s="38"/>
      <c r="C37" s="37"/>
    </row>
    <row r="38" spans="1:3" x14ac:dyDescent="0.25">
      <c r="A38" s="33" t="s">
        <v>85</v>
      </c>
      <c r="B38" s="38"/>
      <c r="C38" s="37"/>
    </row>
    <row r="39" spans="1:3" x14ac:dyDescent="0.25">
      <c r="A39" s="47" t="s">
        <v>28</v>
      </c>
      <c r="B39" s="49">
        <f>B21+B24+B31+B35+B36</f>
        <v>0</v>
      </c>
      <c r="C39" s="45" t="s">
        <v>86</v>
      </c>
    </row>
    <row r="40" spans="1:3" ht="19.5" customHeight="1" x14ac:dyDescent="0.25">
      <c r="A40" s="47" t="s">
        <v>29</v>
      </c>
      <c r="B40" s="49">
        <f>IF(B39&gt;B16,0,B16-B39)</f>
        <v>0</v>
      </c>
      <c r="C40" s="45" t="s">
        <v>87</v>
      </c>
    </row>
    <row r="41" spans="1:3" x14ac:dyDescent="0.25">
      <c r="A41" s="33"/>
      <c r="B41" s="38"/>
      <c r="C41" s="37"/>
    </row>
    <row r="42" spans="1:3" x14ac:dyDescent="0.25">
      <c r="A42" s="33" t="s">
        <v>88</v>
      </c>
      <c r="B42" s="38"/>
      <c r="C42" s="37"/>
    </row>
    <row r="43" spans="1:3" ht="26.25" x14ac:dyDescent="0.25">
      <c r="A43" s="47" t="s">
        <v>30</v>
      </c>
      <c r="B43" s="49">
        <f>B40/12*0.3</f>
        <v>0</v>
      </c>
      <c r="C43" s="50" t="s">
        <v>89</v>
      </c>
    </row>
    <row r="44" spans="1:3" ht="26.25" hidden="1" x14ac:dyDescent="0.25">
      <c r="A44" s="47" t="s">
        <v>31</v>
      </c>
      <c r="B44" s="49">
        <f>B16/12*0.1</f>
        <v>0</v>
      </c>
      <c r="C44" s="48" t="s">
        <v>32</v>
      </c>
    </row>
    <row r="45" spans="1:3" ht="26.25" hidden="1" x14ac:dyDescent="0.25">
      <c r="A45" s="47" t="s">
        <v>33</v>
      </c>
      <c r="B45" s="46"/>
      <c r="C45" s="45" t="s">
        <v>34</v>
      </c>
    </row>
    <row r="46" spans="1:3" hidden="1" x14ac:dyDescent="0.25">
      <c r="A46" s="44"/>
      <c r="B46" s="43"/>
      <c r="C46" s="42" t="s">
        <v>35</v>
      </c>
    </row>
    <row r="47" spans="1:3" ht="15.75" thickBot="1" x14ac:dyDescent="0.3">
      <c r="A47" s="41" t="s">
        <v>36</v>
      </c>
      <c r="B47" s="40">
        <f>MAX(B43,B44,B45)</f>
        <v>0</v>
      </c>
      <c r="C47" s="39" t="s">
        <v>90</v>
      </c>
    </row>
    <row r="48" spans="1:3" ht="15.75" thickTop="1" x14ac:dyDescent="0.25">
      <c r="A48" s="33"/>
      <c r="B48" s="38"/>
      <c r="C48" s="37"/>
    </row>
    <row r="49" spans="1:3" x14ac:dyDescent="0.25">
      <c r="A49" s="36"/>
      <c r="B49" s="32" t="s">
        <v>91</v>
      </c>
      <c r="C49" s="34"/>
    </row>
    <row r="50" spans="1:3" x14ac:dyDescent="0.25">
      <c r="A50" s="33"/>
      <c r="B50" s="32"/>
      <c r="C50" s="34"/>
    </row>
    <row r="51" spans="1:3" x14ac:dyDescent="0.25">
      <c r="A51" s="33"/>
      <c r="B51" s="32" t="s">
        <v>92</v>
      </c>
      <c r="C51" s="34"/>
    </row>
    <row r="52" spans="1:3" x14ac:dyDescent="0.25">
      <c r="A52" s="33"/>
      <c r="B52" s="32"/>
      <c r="C52" s="34"/>
    </row>
    <row r="53" spans="1:3" x14ac:dyDescent="0.25">
      <c r="A53" s="33"/>
      <c r="B53" s="32" t="s">
        <v>93</v>
      </c>
      <c r="C53" s="35">
        <f>'Calculation Info'!B9</f>
        <v>0</v>
      </c>
    </row>
    <row r="54" spans="1:3" x14ac:dyDescent="0.25">
      <c r="A54" s="33"/>
      <c r="B54" s="32"/>
      <c r="C54" s="34"/>
    </row>
    <row r="55" spans="1:3" x14ac:dyDescent="0.25">
      <c r="A55" s="33"/>
      <c r="B55" s="32" t="s">
        <v>94</v>
      </c>
      <c r="C55" s="31">
        <f>SUM(C11-B47)</f>
        <v>0</v>
      </c>
    </row>
  </sheetData>
  <mergeCells count="1">
    <mergeCell ref="A8:E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49"/>
  <sheetViews>
    <sheetView tabSelected="1" topLeftCell="A13" zoomScaleNormal="100" workbookViewId="0">
      <selection activeCell="L16" sqref="L16"/>
    </sheetView>
  </sheetViews>
  <sheetFormatPr defaultColWidth="9.28515625" defaultRowHeight="14.25" x14ac:dyDescent="0.2"/>
  <cols>
    <col min="1" max="1" width="8.5703125" style="66" customWidth="1"/>
    <col min="2" max="2" width="9.28515625" style="66"/>
    <col min="3" max="3" width="9.7109375" style="66" customWidth="1"/>
    <col min="4" max="4" width="10.7109375" style="66" bestFit="1" customWidth="1"/>
    <col min="5" max="7" width="9.28515625" style="66"/>
    <col min="8" max="8" width="9.28515625" style="66" customWidth="1"/>
    <col min="9" max="9" width="15.28515625" style="66" customWidth="1"/>
    <col min="10" max="10" width="9.7109375" style="66" bestFit="1" customWidth="1"/>
    <col min="11" max="16384" width="9.28515625" style="66"/>
  </cols>
  <sheetData>
    <row r="1" spans="1:9" x14ac:dyDescent="0.2">
      <c r="A1" s="91" t="s">
        <v>95</v>
      </c>
      <c r="B1" s="92"/>
      <c r="C1" s="92"/>
      <c r="D1" s="92"/>
      <c r="E1" s="92"/>
      <c r="F1" s="92"/>
      <c r="G1" s="92"/>
      <c r="H1" s="92"/>
      <c r="I1" s="92"/>
    </row>
    <row r="2" spans="1:9" x14ac:dyDescent="0.2">
      <c r="A2" s="92"/>
      <c r="B2" s="92"/>
      <c r="C2" s="92"/>
      <c r="D2" s="92"/>
      <c r="E2" s="92"/>
      <c r="F2" s="92"/>
      <c r="G2" s="92"/>
      <c r="H2" s="92"/>
      <c r="I2" s="92"/>
    </row>
    <row r="3" spans="1:9" x14ac:dyDescent="0.2">
      <c r="A3" s="92"/>
      <c r="B3" s="92"/>
      <c r="C3" s="92"/>
      <c r="D3" s="92"/>
      <c r="E3" s="92"/>
      <c r="F3" s="92"/>
      <c r="G3" s="92"/>
      <c r="H3" s="92"/>
      <c r="I3" s="92"/>
    </row>
    <row r="4" spans="1:9" x14ac:dyDescent="0.2">
      <c r="A4" s="92"/>
      <c r="B4" s="92"/>
      <c r="C4" s="92"/>
      <c r="D4" s="92"/>
      <c r="E4" s="92"/>
      <c r="F4" s="92"/>
      <c r="G4" s="92"/>
      <c r="H4" s="92"/>
      <c r="I4" s="92"/>
    </row>
    <row r="6" spans="1:9" x14ac:dyDescent="0.2">
      <c r="I6" s="67">
        <f ca="1">TODAY()</f>
        <v>45041</v>
      </c>
    </row>
    <row r="8" spans="1:9" x14ac:dyDescent="0.2">
      <c r="A8" s="68" t="str">
        <f>'Calculation Info'!$B$11</f>
        <v>고객</v>
      </c>
    </row>
    <row r="9" spans="1:9" x14ac:dyDescent="0.2">
      <c r="A9" s="69" t="str">
        <f>'Calculation Info'!B12</f>
        <v>거리, 호수</v>
      </c>
    </row>
    <row r="10" spans="1:9" x14ac:dyDescent="0.2">
      <c r="A10" s="69" t="str">
        <f>'Calculation Info'!D12</f>
        <v>시, 우편번호</v>
      </c>
    </row>
    <row r="11" spans="1:9" x14ac:dyDescent="0.2">
      <c r="A11" s="69"/>
    </row>
    <row r="13" spans="1:9" ht="15" customHeight="1" x14ac:dyDescent="0.2">
      <c r="A13" s="81" t="s">
        <v>109</v>
      </c>
      <c r="B13" s="70"/>
      <c r="C13" s="71"/>
      <c r="D13" s="71"/>
      <c r="E13" s="71"/>
      <c r="F13" s="71"/>
      <c r="G13" s="71"/>
      <c r="H13" s="71"/>
      <c r="I13" s="71"/>
    </row>
    <row r="14" spans="1:9" ht="15" customHeight="1" x14ac:dyDescent="0.2">
      <c r="A14" s="81"/>
      <c r="B14" s="72"/>
      <c r="C14" s="71"/>
      <c r="D14" s="71"/>
      <c r="E14" s="71"/>
      <c r="F14" s="71"/>
      <c r="G14" s="71"/>
      <c r="H14" s="71"/>
      <c r="I14" s="71"/>
    </row>
    <row r="15" spans="1:9" ht="15" customHeight="1" x14ac:dyDescent="0.2">
      <c r="A15" s="90" t="s">
        <v>104</v>
      </c>
      <c r="B15" s="90"/>
      <c r="C15" s="90"/>
      <c r="D15" s="90"/>
      <c r="E15" s="90"/>
      <c r="F15" s="90"/>
      <c r="G15" s="90"/>
      <c r="H15" s="90"/>
      <c r="I15" s="90"/>
    </row>
    <row r="16" spans="1:9" x14ac:dyDescent="0.2">
      <c r="A16" s="90"/>
      <c r="B16" s="90"/>
      <c r="C16" s="90"/>
      <c r="D16" s="90"/>
      <c r="E16" s="90"/>
      <c r="F16" s="90"/>
      <c r="G16" s="90"/>
      <c r="H16" s="90"/>
      <c r="I16" s="90"/>
    </row>
    <row r="17" spans="1:9" x14ac:dyDescent="0.2">
      <c r="A17" s="90"/>
      <c r="B17" s="90"/>
      <c r="C17" s="90"/>
      <c r="D17" s="90"/>
      <c r="E17" s="90"/>
      <c r="F17" s="90"/>
      <c r="G17" s="90"/>
      <c r="H17" s="90"/>
      <c r="I17" s="90"/>
    </row>
    <row r="18" spans="1:9" x14ac:dyDescent="0.2">
      <c r="A18" s="90"/>
      <c r="B18" s="90"/>
      <c r="C18" s="90"/>
      <c r="D18" s="90"/>
      <c r="E18" s="90"/>
      <c r="F18" s="90"/>
      <c r="G18" s="90"/>
      <c r="H18" s="90"/>
      <c r="I18" s="90"/>
    </row>
    <row r="19" spans="1:9" ht="14.25" customHeight="1" x14ac:dyDescent="0.2">
      <c r="A19" s="63" t="s">
        <v>96</v>
      </c>
      <c r="B19" s="63"/>
      <c r="C19" s="63"/>
      <c r="D19" s="73">
        <f>'Calculation Info'!B16</f>
        <v>0.3</v>
      </c>
    </row>
    <row r="20" spans="1:9" x14ac:dyDescent="0.2">
      <c r="A20" s="64" t="s">
        <v>97</v>
      </c>
      <c r="B20" s="63"/>
      <c r="C20" s="63"/>
      <c r="D20" s="67" t="str">
        <f>'Calculation Info'!B17</f>
        <v>날짜</v>
      </c>
    </row>
    <row r="21" spans="1:9" x14ac:dyDescent="0.2">
      <c r="A21" s="64" t="s">
        <v>98</v>
      </c>
      <c r="B21" s="63"/>
      <c r="C21" s="63"/>
      <c r="D21" s="67" t="str">
        <f>'Calculation Info'!D17</f>
        <v>날짜</v>
      </c>
    </row>
    <row r="22" spans="1:9" x14ac:dyDescent="0.2">
      <c r="A22" s="64" t="s">
        <v>99</v>
      </c>
      <c r="B22" s="63"/>
      <c r="C22" s="63"/>
      <c r="D22" s="74">
        <f>'Calculation Info'!B14</f>
        <v>0</v>
      </c>
    </row>
    <row r="23" spans="1:9" x14ac:dyDescent="0.2">
      <c r="A23" s="64" t="s">
        <v>110</v>
      </c>
      <c r="B23" s="63"/>
      <c r="C23" s="63"/>
      <c r="D23" s="74">
        <f>ROUNDDOWN('Calculation Worksheet'!B47,0)</f>
        <v>0</v>
      </c>
    </row>
    <row r="24" spans="1:9" x14ac:dyDescent="0.2">
      <c r="A24" s="64" t="s">
        <v>100</v>
      </c>
      <c r="B24" s="63"/>
      <c r="C24" s="63"/>
      <c r="D24" s="75">
        <f>ROUNDUP('Calculation Worksheet'!C55,0)</f>
        <v>0</v>
      </c>
    </row>
    <row r="25" spans="1:9" x14ac:dyDescent="0.2">
      <c r="A25" s="64" t="s">
        <v>75</v>
      </c>
      <c r="B25" s="63"/>
      <c r="C25" s="63"/>
      <c r="D25" s="69" t="str">
        <f>'Calculation Info'!B10</f>
        <v>제공자</v>
      </c>
    </row>
    <row r="27" spans="1:9" x14ac:dyDescent="0.2">
      <c r="A27" s="90"/>
      <c r="B27" s="90"/>
      <c r="C27" s="90"/>
      <c r="D27" s="90"/>
      <c r="E27" s="90"/>
      <c r="F27" s="90"/>
      <c r="G27" s="90"/>
      <c r="H27" s="90"/>
      <c r="I27" s="90"/>
    </row>
    <row r="28" spans="1:9" x14ac:dyDescent="0.2">
      <c r="A28" s="90"/>
      <c r="B28" s="90"/>
      <c r="C28" s="90"/>
      <c r="D28" s="90"/>
      <c r="E28" s="90"/>
      <c r="F28" s="90"/>
      <c r="G28" s="90"/>
      <c r="H28" s="90"/>
      <c r="I28" s="90"/>
    </row>
    <row r="29" spans="1:9" x14ac:dyDescent="0.2">
      <c r="A29" s="90"/>
      <c r="B29" s="90"/>
      <c r="C29" s="90"/>
      <c r="D29" s="90"/>
      <c r="E29" s="90"/>
      <c r="F29" s="90"/>
      <c r="G29" s="90"/>
      <c r="H29" s="90"/>
      <c r="I29" s="90"/>
    </row>
    <row r="30" spans="1:9" x14ac:dyDescent="0.2">
      <c r="A30" s="90"/>
      <c r="B30" s="90"/>
      <c r="C30" s="90"/>
      <c r="D30" s="90"/>
      <c r="E30" s="90"/>
      <c r="F30" s="90"/>
      <c r="G30" s="90"/>
      <c r="H30" s="90"/>
      <c r="I30" s="90"/>
    </row>
    <row r="31" spans="1:9" x14ac:dyDescent="0.2">
      <c r="A31" s="90"/>
      <c r="B31" s="90"/>
      <c r="C31" s="90"/>
      <c r="D31" s="90"/>
      <c r="E31" s="90"/>
      <c r="F31" s="90"/>
      <c r="G31" s="90"/>
      <c r="H31" s="90"/>
      <c r="I31" s="90"/>
    </row>
    <row r="32" spans="1:9" x14ac:dyDescent="0.2">
      <c r="A32" s="90"/>
      <c r="B32" s="90"/>
      <c r="C32" s="90"/>
      <c r="D32" s="90"/>
      <c r="E32" s="90"/>
      <c r="F32" s="90"/>
      <c r="G32" s="90"/>
      <c r="H32" s="90"/>
      <c r="I32" s="90"/>
    </row>
    <row r="33" spans="1:9" x14ac:dyDescent="0.2">
      <c r="A33" s="90"/>
      <c r="B33" s="90"/>
      <c r="C33" s="90"/>
      <c r="D33" s="90"/>
      <c r="E33" s="90"/>
      <c r="F33" s="90"/>
      <c r="G33" s="90"/>
      <c r="H33" s="90"/>
      <c r="I33" s="90"/>
    </row>
    <row r="34" spans="1:9" x14ac:dyDescent="0.2">
      <c r="A34" s="90"/>
      <c r="B34" s="90"/>
      <c r="C34" s="90"/>
      <c r="D34" s="90"/>
      <c r="E34" s="90"/>
      <c r="F34" s="90"/>
      <c r="G34" s="90"/>
      <c r="H34" s="90"/>
      <c r="I34" s="90"/>
    </row>
    <row r="35" spans="1:9" x14ac:dyDescent="0.2">
      <c r="A35" s="90"/>
      <c r="B35" s="90"/>
      <c r="C35" s="90"/>
      <c r="D35" s="90"/>
      <c r="E35" s="90"/>
      <c r="F35" s="90"/>
      <c r="G35" s="90"/>
      <c r="H35" s="90"/>
      <c r="I35" s="90"/>
    </row>
    <row r="36" spans="1:9" x14ac:dyDescent="0.2">
      <c r="A36" s="90"/>
      <c r="B36" s="90"/>
      <c r="C36" s="90"/>
      <c r="D36" s="90"/>
      <c r="E36" s="90"/>
      <c r="F36" s="90"/>
      <c r="G36" s="90"/>
      <c r="H36" s="90"/>
      <c r="I36" s="90"/>
    </row>
    <row r="37" spans="1:9" x14ac:dyDescent="0.2">
      <c r="A37" s="90"/>
      <c r="B37" s="90"/>
      <c r="C37" s="90"/>
      <c r="D37" s="90"/>
      <c r="E37" s="90"/>
      <c r="F37" s="90"/>
      <c r="G37" s="90"/>
      <c r="H37" s="90"/>
      <c r="I37" s="90"/>
    </row>
    <row r="38" spans="1:9" x14ac:dyDescent="0.2">
      <c r="A38" s="90"/>
      <c r="B38" s="90"/>
      <c r="C38" s="90"/>
      <c r="D38" s="90"/>
      <c r="E38" s="90"/>
      <c r="F38" s="90"/>
      <c r="G38" s="90"/>
      <c r="H38" s="90"/>
      <c r="I38" s="90"/>
    </row>
    <row r="39" spans="1:9" x14ac:dyDescent="0.2">
      <c r="A39" s="90"/>
      <c r="B39" s="90"/>
      <c r="C39" s="90"/>
      <c r="D39" s="90"/>
      <c r="E39" s="90"/>
      <c r="F39" s="90"/>
      <c r="G39" s="90"/>
      <c r="H39" s="90"/>
      <c r="I39" s="90"/>
    </row>
    <row r="40" spans="1:9" x14ac:dyDescent="0.2">
      <c r="A40" s="90"/>
      <c r="B40" s="90"/>
      <c r="C40" s="90"/>
      <c r="D40" s="90"/>
      <c r="E40" s="90"/>
      <c r="F40" s="90"/>
      <c r="G40" s="90"/>
      <c r="H40" s="90"/>
      <c r="I40" s="90"/>
    </row>
    <row r="41" spans="1:9" x14ac:dyDescent="0.2">
      <c r="A41" s="90"/>
      <c r="B41" s="90"/>
      <c r="C41" s="90"/>
      <c r="D41" s="90"/>
      <c r="E41" s="90"/>
      <c r="F41" s="90"/>
      <c r="G41" s="90"/>
      <c r="H41" s="90"/>
      <c r="I41" s="90"/>
    </row>
    <row r="42" spans="1:9" ht="15.75" x14ac:dyDescent="0.25">
      <c r="A42" s="76"/>
    </row>
    <row r="43" spans="1:9" ht="15.75" x14ac:dyDescent="0.25">
      <c r="A43" s="76" t="s">
        <v>101</v>
      </c>
    </row>
    <row r="44" spans="1:9" x14ac:dyDescent="0.2">
      <c r="A44" s="77" t="s">
        <v>102</v>
      </c>
    </row>
    <row r="45" spans="1:9" x14ac:dyDescent="0.2">
      <c r="A45" s="78"/>
    </row>
    <row r="46" spans="1:9" x14ac:dyDescent="0.2">
      <c r="A46" s="79" t="s">
        <v>103</v>
      </c>
    </row>
    <row r="47" spans="1:9" x14ac:dyDescent="0.2">
      <c r="A47" s="80"/>
    </row>
    <row r="48" spans="1:9" x14ac:dyDescent="0.2">
      <c r="A48" s="80"/>
    </row>
    <row r="49" spans="1:1" x14ac:dyDescent="0.2">
      <c r="A49" s="80"/>
    </row>
  </sheetData>
  <mergeCells count="3">
    <mergeCell ref="A27:I41"/>
    <mergeCell ref="A15:I18"/>
    <mergeCell ref="A1:I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8"/>
  <sheetViews>
    <sheetView workbookViewId="0">
      <selection activeCell="A15" sqref="A15:I17"/>
    </sheetView>
  </sheetViews>
  <sheetFormatPr defaultColWidth="9.28515625" defaultRowHeight="14.25" x14ac:dyDescent="0.2"/>
  <cols>
    <col min="1" max="1" width="8.5703125" style="66" customWidth="1"/>
    <col min="2" max="2" width="9.28515625" style="66"/>
    <col min="3" max="3" width="9.5703125" style="66" customWidth="1"/>
    <col min="4" max="4" width="12" style="66" customWidth="1"/>
    <col min="5" max="7" width="9.28515625" style="66"/>
    <col min="8" max="8" width="7.7109375" style="66" customWidth="1"/>
    <col min="9" max="9" width="15.28515625" style="66" customWidth="1"/>
    <col min="10" max="10" width="9.7109375" style="66" bestFit="1" customWidth="1"/>
    <col min="11" max="16384" width="9.28515625" style="66"/>
  </cols>
  <sheetData>
    <row r="1" spans="1:9" x14ac:dyDescent="0.2">
      <c r="A1" s="93" t="s">
        <v>47</v>
      </c>
      <c r="B1" s="92"/>
      <c r="C1" s="92"/>
      <c r="D1" s="92"/>
      <c r="E1" s="92"/>
      <c r="F1" s="92"/>
      <c r="G1" s="92"/>
      <c r="H1" s="92"/>
      <c r="I1" s="92"/>
    </row>
    <row r="2" spans="1:9" x14ac:dyDescent="0.2">
      <c r="A2" s="92"/>
      <c r="B2" s="92"/>
      <c r="C2" s="92"/>
      <c r="D2" s="92"/>
      <c r="E2" s="92"/>
      <c r="F2" s="92"/>
      <c r="G2" s="92"/>
      <c r="H2" s="92"/>
      <c r="I2" s="92"/>
    </row>
    <row r="3" spans="1:9" x14ac:dyDescent="0.2">
      <c r="A3" s="92"/>
      <c r="B3" s="92"/>
      <c r="C3" s="92"/>
      <c r="D3" s="92"/>
      <c r="E3" s="92"/>
      <c r="F3" s="92"/>
      <c r="G3" s="92"/>
      <c r="H3" s="92"/>
      <c r="I3" s="92"/>
    </row>
    <row r="4" spans="1:9" x14ac:dyDescent="0.2">
      <c r="A4" s="92"/>
      <c r="B4" s="92"/>
      <c r="C4" s="92"/>
      <c r="D4" s="92"/>
      <c r="E4" s="92"/>
      <c r="F4" s="92"/>
      <c r="G4" s="92"/>
      <c r="H4" s="92"/>
      <c r="I4" s="92"/>
    </row>
    <row r="6" spans="1:9" x14ac:dyDescent="0.2">
      <c r="I6" s="67">
        <f ca="1">TODAY()</f>
        <v>45041</v>
      </c>
    </row>
    <row r="8" spans="1:9" x14ac:dyDescent="0.2">
      <c r="A8" s="68" t="str">
        <f>'Calculation Info'!$B$11</f>
        <v>고객</v>
      </c>
    </row>
    <row r="9" spans="1:9" x14ac:dyDescent="0.2">
      <c r="A9" s="69" t="str">
        <f>'Calculation Info'!B12</f>
        <v>거리, 호수</v>
      </c>
    </row>
    <row r="10" spans="1:9" x14ac:dyDescent="0.2">
      <c r="A10" s="69" t="str">
        <f>'Calculation Info'!D12</f>
        <v>시, 우편번호</v>
      </c>
    </row>
    <row r="11" spans="1:9" x14ac:dyDescent="0.2">
      <c r="A11" s="69"/>
    </row>
    <row r="13" spans="1:9" ht="15" customHeight="1" x14ac:dyDescent="0.2">
      <c r="A13" s="81" t="s">
        <v>37</v>
      </c>
      <c r="B13" s="70" t="str">
        <f>'Calculation Info'!B11:D11</f>
        <v>고객</v>
      </c>
      <c r="C13" s="71"/>
      <c r="D13" s="71"/>
      <c r="E13" s="71"/>
      <c r="F13" s="71"/>
      <c r="G13" s="71"/>
      <c r="H13" s="71"/>
      <c r="I13" s="71"/>
    </row>
    <row r="14" spans="1:9" ht="15" customHeight="1" x14ac:dyDescent="0.2">
      <c r="A14" s="81"/>
      <c r="B14" s="72"/>
      <c r="C14" s="71"/>
      <c r="D14" s="71"/>
      <c r="E14" s="71"/>
      <c r="F14" s="71"/>
      <c r="G14" s="71"/>
      <c r="H14" s="71"/>
      <c r="I14" s="71"/>
    </row>
    <row r="15" spans="1:9" ht="15" customHeight="1" x14ac:dyDescent="0.2">
      <c r="A15" s="90" t="s">
        <v>48</v>
      </c>
      <c r="B15" s="90"/>
      <c r="C15" s="90"/>
      <c r="D15" s="90"/>
      <c r="E15" s="90"/>
      <c r="F15" s="90"/>
      <c r="G15" s="90"/>
      <c r="H15" s="90"/>
      <c r="I15" s="90"/>
    </row>
    <row r="16" spans="1:9" x14ac:dyDescent="0.2">
      <c r="A16" s="90"/>
      <c r="B16" s="90"/>
      <c r="C16" s="90"/>
      <c r="D16" s="90"/>
      <c r="E16" s="90"/>
      <c r="F16" s="90"/>
      <c r="G16" s="90"/>
      <c r="H16" s="90"/>
      <c r="I16" s="90"/>
    </row>
    <row r="17" spans="1:9" x14ac:dyDescent="0.2">
      <c r="A17" s="90"/>
      <c r="B17" s="90"/>
      <c r="C17" s="90"/>
      <c r="D17" s="90"/>
      <c r="E17" s="90"/>
      <c r="F17" s="90"/>
      <c r="G17" s="90"/>
      <c r="H17" s="90"/>
      <c r="I17" s="90"/>
    </row>
    <row r="18" spans="1:9" ht="14.25" customHeight="1" x14ac:dyDescent="0.2">
      <c r="A18" s="65" t="s">
        <v>38</v>
      </c>
      <c r="B18" s="63"/>
      <c r="C18" s="63"/>
      <c r="D18" s="73">
        <f>'Calculation Info'!B16</f>
        <v>0.3</v>
      </c>
    </row>
    <row r="19" spans="1:9" x14ac:dyDescent="0.2">
      <c r="A19" s="64" t="s">
        <v>39</v>
      </c>
      <c r="B19" s="63"/>
      <c r="C19" s="63"/>
      <c r="D19" s="67" t="str">
        <f>'Calculation Info'!B17</f>
        <v>날짜</v>
      </c>
    </row>
    <row r="20" spans="1:9" x14ac:dyDescent="0.2">
      <c r="A20" s="64" t="s">
        <v>40</v>
      </c>
      <c r="B20" s="63"/>
      <c r="C20" s="63"/>
      <c r="D20" s="67" t="str">
        <f>'Calculation Info'!D17</f>
        <v>날짜</v>
      </c>
    </row>
    <row r="21" spans="1:9" x14ac:dyDescent="0.2">
      <c r="A21" s="64" t="s">
        <v>41</v>
      </c>
      <c r="B21" s="63"/>
      <c r="C21" s="63"/>
      <c r="D21" s="74">
        <f>'Calculation Info'!B14</f>
        <v>0</v>
      </c>
    </row>
    <row r="22" spans="1:9" x14ac:dyDescent="0.2">
      <c r="A22" s="64" t="s">
        <v>42</v>
      </c>
      <c r="B22" s="63"/>
      <c r="C22" s="63"/>
      <c r="D22" s="74">
        <f>ROUNDDOWN('Calculation Worksheet'!B47,0)</f>
        <v>0</v>
      </c>
    </row>
    <row r="23" spans="1:9" x14ac:dyDescent="0.2">
      <c r="A23" s="64" t="s">
        <v>43</v>
      </c>
      <c r="B23" s="63"/>
      <c r="C23" s="63"/>
      <c r="D23" s="75">
        <f>ROUNDUP('Calculation Worksheet'!C55,0)</f>
        <v>0</v>
      </c>
    </row>
    <row r="24" spans="1:9" x14ac:dyDescent="0.2">
      <c r="A24" s="64" t="s">
        <v>1</v>
      </c>
      <c r="B24" s="63"/>
      <c r="C24" s="63"/>
      <c r="D24" s="69" t="str">
        <f>'Calculation Info'!B10</f>
        <v>제공자</v>
      </c>
    </row>
    <row r="26" spans="1:9" x14ac:dyDescent="0.2">
      <c r="A26" s="90" t="s">
        <v>49</v>
      </c>
      <c r="B26" s="90"/>
      <c r="C26" s="90"/>
      <c r="D26" s="90"/>
      <c r="E26" s="90"/>
      <c r="F26" s="90"/>
      <c r="G26" s="90"/>
      <c r="H26" s="90"/>
      <c r="I26" s="90"/>
    </row>
    <row r="27" spans="1:9" x14ac:dyDescent="0.2">
      <c r="A27" s="90"/>
      <c r="B27" s="90"/>
      <c r="C27" s="90"/>
      <c r="D27" s="90"/>
      <c r="E27" s="90"/>
      <c r="F27" s="90"/>
      <c r="G27" s="90"/>
      <c r="H27" s="90"/>
      <c r="I27" s="90"/>
    </row>
    <row r="28" spans="1:9" x14ac:dyDescent="0.2">
      <c r="A28" s="90"/>
      <c r="B28" s="90"/>
      <c r="C28" s="90"/>
      <c r="D28" s="90"/>
      <c r="E28" s="90"/>
      <c r="F28" s="90"/>
      <c r="G28" s="90"/>
      <c r="H28" s="90"/>
      <c r="I28" s="90"/>
    </row>
    <row r="29" spans="1:9" x14ac:dyDescent="0.2">
      <c r="A29" s="90"/>
      <c r="B29" s="90"/>
      <c r="C29" s="90"/>
      <c r="D29" s="90"/>
      <c r="E29" s="90"/>
      <c r="F29" s="90"/>
      <c r="G29" s="90"/>
      <c r="H29" s="90"/>
      <c r="I29" s="90"/>
    </row>
    <row r="30" spans="1:9" x14ac:dyDescent="0.2">
      <c r="A30" s="90"/>
      <c r="B30" s="90"/>
      <c r="C30" s="90"/>
      <c r="D30" s="90"/>
      <c r="E30" s="90"/>
      <c r="F30" s="90"/>
      <c r="G30" s="90"/>
      <c r="H30" s="90"/>
      <c r="I30" s="90"/>
    </row>
    <row r="31" spans="1:9" x14ac:dyDescent="0.2">
      <c r="A31" s="90"/>
      <c r="B31" s="90"/>
      <c r="C31" s="90"/>
      <c r="D31" s="90"/>
      <c r="E31" s="90"/>
      <c r="F31" s="90"/>
      <c r="G31" s="90"/>
      <c r="H31" s="90"/>
      <c r="I31" s="90"/>
    </row>
    <row r="32" spans="1:9" x14ac:dyDescent="0.2">
      <c r="A32" s="90"/>
      <c r="B32" s="90"/>
      <c r="C32" s="90"/>
      <c r="D32" s="90"/>
      <c r="E32" s="90"/>
      <c r="F32" s="90"/>
      <c r="G32" s="90"/>
      <c r="H32" s="90"/>
      <c r="I32" s="90"/>
    </row>
    <row r="33" spans="1:9" x14ac:dyDescent="0.2">
      <c r="A33" s="90"/>
      <c r="B33" s="90"/>
      <c r="C33" s="90"/>
      <c r="D33" s="90"/>
      <c r="E33" s="90"/>
      <c r="F33" s="90"/>
      <c r="G33" s="90"/>
      <c r="H33" s="90"/>
      <c r="I33" s="90"/>
    </row>
    <row r="34" spans="1:9" x14ac:dyDescent="0.2">
      <c r="A34" s="90"/>
      <c r="B34" s="90"/>
      <c r="C34" s="90"/>
      <c r="D34" s="90"/>
      <c r="E34" s="90"/>
      <c r="F34" s="90"/>
      <c r="G34" s="90"/>
      <c r="H34" s="90"/>
      <c r="I34" s="90"/>
    </row>
    <row r="35" spans="1:9" x14ac:dyDescent="0.2">
      <c r="A35" s="90"/>
      <c r="B35" s="90"/>
      <c r="C35" s="90"/>
      <c r="D35" s="90"/>
      <c r="E35" s="90"/>
      <c r="F35" s="90"/>
      <c r="G35" s="90"/>
      <c r="H35" s="90"/>
      <c r="I35" s="90"/>
    </row>
    <row r="36" spans="1:9" x14ac:dyDescent="0.2">
      <c r="A36" s="90"/>
      <c r="B36" s="90"/>
      <c r="C36" s="90"/>
      <c r="D36" s="90"/>
      <c r="E36" s="90"/>
      <c r="F36" s="90"/>
      <c r="G36" s="90"/>
      <c r="H36" s="90"/>
      <c r="I36" s="90"/>
    </row>
    <row r="37" spans="1:9" x14ac:dyDescent="0.2">
      <c r="A37" s="90"/>
      <c r="B37" s="90"/>
      <c r="C37" s="90"/>
      <c r="D37" s="90"/>
      <c r="E37" s="90"/>
      <c r="F37" s="90"/>
      <c r="G37" s="90"/>
      <c r="H37" s="90"/>
      <c r="I37" s="90"/>
    </row>
    <row r="38" spans="1:9" x14ac:dyDescent="0.2">
      <c r="A38" s="90"/>
      <c r="B38" s="90"/>
      <c r="C38" s="90"/>
      <c r="D38" s="90"/>
      <c r="E38" s="90"/>
      <c r="F38" s="90"/>
      <c r="G38" s="90"/>
      <c r="H38" s="90"/>
      <c r="I38" s="90"/>
    </row>
    <row r="39" spans="1:9" x14ac:dyDescent="0.2">
      <c r="A39" s="90"/>
      <c r="B39" s="90"/>
      <c r="C39" s="90"/>
      <c r="D39" s="90"/>
      <c r="E39" s="90"/>
      <c r="F39" s="90"/>
      <c r="G39" s="90"/>
      <c r="H39" s="90"/>
      <c r="I39" s="90"/>
    </row>
    <row r="40" spans="1:9" x14ac:dyDescent="0.2">
      <c r="A40" s="90"/>
      <c r="B40" s="90"/>
      <c r="C40" s="90"/>
      <c r="D40" s="90"/>
      <c r="E40" s="90"/>
      <c r="F40" s="90"/>
      <c r="G40" s="90"/>
      <c r="H40" s="90"/>
      <c r="I40" s="90"/>
    </row>
    <row r="41" spans="1:9" ht="15.75" x14ac:dyDescent="0.25">
      <c r="A41" s="76"/>
    </row>
    <row r="42" spans="1:9" x14ac:dyDescent="0.2">
      <c r="A42" s="77"/>
    </row>
    <row r="43" spans="1:9" ht="15.75" x14ac:dyDescent="0.25">
      <c r="A43" s="76" t="s">
        <v>44</v>
      </c>
    </row>
    <row r="44" spans="1:9" x14ac:dyDescent="0.2">
      <c r="A44" s="77" t="s">
        <v>45</v>
      </c>
    </row>
    <row r="45" spans="1:9" x14ac:dyDescent="0.2">
      <c r="A45" s="78" t="s">
        <v>50</v>
      </c>
    </row>
    <row r="46" spans="1:9" x14ac:dyDescent="0.2">
      <c r="A46" s="79" t="s">
        <v>46</v>
      </c>
    </row>
    <row r="47" spans="1:9" x14ac:dyDescent="0.2">
      <c r="A47" s="80" t="s">
        <v>51</v>
      </c>
    </row>
    <row r="48" spans="1:9" x14ac:dyDescent="0.2">
      <c r="A48" s="80" t="s">
        <v>52</v>
      </c>
    </row>
  </sheetData>
  <mergeCells count="3">
    <mergeCell ref="A1:I4"/>
    <mergeCell ref="A15:I17"/>
    <mergeCell ref="A26:I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2f1b930-ee62-4653-9be7-ea390982dc88" xsi:nil="true"/>
    <lcf76f155ced4ddcb4097134ff3c332f xmlns="9ad79781-0d8d-4a81-b596-042e8527bb2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1A0B885D2AE04C918B0F1056B15651" ma:contentTypeVersion="16" ma:contentTypeDescription="Create a new document." ma:contentTypeScope="" ma:versionID="31cb9e204d4e27e3f82af189fdff1b7c">
  <xsd:schema xmlns:xsd="http://www.w3.org/2001/XMLSchema" xmlns:xs="http://www.w3.org/2001/XMLSchema" xmlns:p="http://schemas.microsoft.com/office/2006/metadata/properties" xmlns:ns2="9ad79781-0d8d-4a81-b596-042e8527bb23" xmlns:ns3="52f1b930-ee62-4653-9be7-ea390982dc88" targetNamespace="http://schemas.microsoft.com/office/2006/metadata/properties" ma:root="true" ma:fieldsID="0feaee094e1d1d4e599f55e31f907219" ns2:_="" ns3:_="">
    <xsd:import namespace="9ad79781-0d8d-4a81-b596-042e8527bb23"/>
    <xsd:import namespace="52f1b930-ee62-4653-9be7-ea390982dc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d79781-0d8d-4a81-b596-042e8527b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781b150-3b1e-4554-8f16-f7f1aa70114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f1b930-ee62-4653-9be7-ea390982dc8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35e2504-f52c-4868-a731-d171aa4b7270}" ma:internalName="TaxCatchAll" ma:showField="CatchAllData" ma:web="52f1b930-ee62-4653-9be7-ea390982dc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B270E2-A026-4147-8A25-90C3DBDA207E}">
  <ds:schemaRefs>
    <ds:schemaRef ds:uri="52f1b930-ee62-4653-9be7-ea390982dc88"/>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9ad79781-0d8d-4a81-b596-042e8527bb23"/>
    <ds:schemaRef ds:uri="http://www.w3.org/XML/1998/namespace"/>
    <ds:schemaRef ds:uri="http://purl.org/dc/dcmitype/"/>
  </ds:schemaRefs>
</ds:datastoreItem>
</file>

<file path=customXml/itemProps2.xml><?xml version="1.0" encoding="utf-8"?>
<ds:datastoreItem xmlns:ds="http://schemas.openxmlformats.org/officeDocument/2006/customXml" ds:itemID="{8E4DE5B2-DA04-4F44-8A21-1522756E98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d79781-0d8d-4a81-b596-042e8527bb23"/>
    <ds:schemaRef ds:uri="52f1b930-ee62-4653-9be7-ea390982dc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F5DB66-399F-444F-A295-063532213F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 Info</vt:lpstr>
      <vt:lpstr>Calculation Worksheet</vt:lpstr>
      <vt:lpstr>Income Change Letter</vt:lpstr>
      <vt:lpstr>Recertification Letter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Oh</dc:creator>
  <cp:keywords/>
  <dc:description/>
  <cp:lastModifiedBy>Clarence Landers</cp:lastModifiedBy>
  <cp:revision/>
  <dcterms:created xsi:type="dcterms:W3CDTF">2018-06-14T14:54:58Z</dcterms:created>
  <dcterms:modified xsi:type="dcterms:W3CDTF">2023-04-25T13:25:49Z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0x010100AF1A0B885D2AE04C918B0F1056B15651</vt:lpwstr>
  </property>
  <property fmtid="{D5CDD505-2E9C-101B-9397-08002B2CF9AE}" pid="3" name="MediaServiceImageTags">
    <vt:lpwstr/>
  </property>
</Properties>
</file>